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11970" activeTab="0"/>
  </bookViews>
  <sheets>
    <sheet name="MCHANGANUO FINAL" sheetId="1" r:id="rId1"/>
  </sheets>
  <definedNames/>
  <calcPr fullCalcOnLoad="1"/>
</workbook>
</file>

<file path=xl/sharedStrings.xml><?xml version="1.0" encoding="utf-8"?>
<sst xmlns="http://schemas.openxmlformats.org/spreadsheetml/2006/main" count="193" uniqueCount="90">
  <si>
    <t>S/N</t>
  </si>
  <si>
    <t>PROJECT NAME AWARDED AND NATURE OF ACTIVITY (E.g. equipment, construction)</t>
  </si>
  <si>
    <t>NAME OF AWARDED COMPANY</t>
  </si>
  <si>
    <t>BENEFICIARY OWNERS OF AWARDED COMPANY</t>
  </si>
  <si>
    <t>VALUE OF THE CONTRACT (TZS)</t>
  </si>
  <si>
    <t>VALUE OF THE CONTRACT (USD) 2310.33</t>
  </si>
  <si>
    <t>Supply of Building Materials for Mtapika Rehabilitation and Vocational Training Centre Masasi Mtwara</t>
  </si>
  <si>
    <t>M/s Geju Investment and General Supply Co.Ltd Box  640 Mtwara</t>
  </si>
  <si>
    <t>Supply of Building Materials for Yombo Rehabilitation and Vocational Training Centre Dar es Salaam</t>
  </si>
  <si>
    <t>Ms Tunwa Enterprises and General Supply Box 19692 Dar es Salaam</t>
  </si>
  <si>
    <t>Supply of Building Materials( Grilled Doors) for Yombo Rehabilitation and Vocational Training Centre Dar es Salaam</t>
  </si>
  <si>
    <t>Ms.EMAGID Investment Ltd Box 32088 Dar es Salaam</t>
  </si>
  <si>
    <t>Ms.Sunoro Enterprises</t>
  </si>
  <si>
    <t>Supply of Building Materials for Sabasaba Rehabilitation and Vocational Training Centre Singida</t>
  </si>
  <si>
    <t>Ms.Rustissi Rafiki Trading Box 373 Singida</t>
  </si>
  <si>
    <t>Supply of Building Materials(Aluminium materials) for Sabasaba Rehabilitation and Vocational Training Centre Singida</t>
  </si>
  <si>
    <t>Supply of Building Materials( Cement blocks,Morum,Agregate) for Sabasaba Rehabilitation and Vocational Training Centre Singida</t>
  </si>
  <si>
    <t>Supply of Building Materials( Paints materials) for Sabasaba Rehabilitation and Vocational Training Centre Singida</t>
  </si>
  <si>
    <t>Supply of Building Materials( Electrical materials) for Sabasaba Rehabilitation and Vocational Training Centre Singida</t>
  </si>
  <si>
    <t>Supply of Building Materials( Hard wood doors and frames) for Sabasaba Rehabilitation and Vocational Training Centre Singida</t>
  </si>
  <si>
    <t>Supply of Building Materials for Luanzari Rehabilitation and Vocational Training Centre Tabora</t>
  </si>
  <si>
    <t>Ms Pevom General Supplies Box 606 Tabora</t>
  </si>
  <si>
    <t>Supply of Building Materials or Luanzari Rehabilitation and Vocational Training Centre Tabora</t>
  </si>
  <si>
    <t>TOTAL</t>
  </si>
  <si>
    <t xml:space="preserve">Manka workshop </t>
  </si>
  <si>
    <t xml:space="preserve">A: COST OF BUILDING MATERIALS </t>
  </si>
  <si>
    <t>LABOUR CHARGES</t>
  </si>
  <si>
    <t>Extension and Renovation of Vocation and Rehabilitation Training Centres Yombo  Dar es salaam</t>
  </si>
  <si>
    <t>Extension and Renovation of Vocation and Rehabilitation Training Centres Luanzari Tabora</t>
  </si>
  <si>
    <t>Extension and Renovation of Vocation and Rehabilitation Training Centres (Sabasaba Singida)</t>
  </si>
  <si>
    <t>Extension and Renovation of Vocation and Rehabilitation Training Centres Mtapika Masasi Mtwara</t>
  </si>
  <si>
    <t xml:space="preserve">Dar Es Salaam Institute of Technology (DIT) </t>
  </si>
  <si>
    <t>Procurement of Tiles</t>
  </si>
  <si>
    <t>Procurement of Timber</t>
  </si>
  <si>
    <t>Procurement of Cement</t>
  </si>
  <si>
    <t>Procurement of Roof Covering</t>
  </si>
  <si>
    <t>M/s KEDA (Tanzania) Ceramic Company</t>
  </si>
  <si>
    <t>M/s Sao Hill Industries Limited</t>
  </si>
  <si>
    <t>M/s Tanga Cement</t>
  </si>
  <si>
    <t>M/s Aluminium Africa Limited</t>
  </si>
  <si>
    <t>SUB TOTAL</t>
  </si>
  <si>
    <t>Supply of Building  materials</t>
  </si>
  <si>
    <t>Supply of Learning and teaching  materials for Mtapika Rehabilitation and Vocational Training Centre Masasi Mtwara</t>
  </si>
  <si>
    <t>Ms.Dipex Enterprises Limited</t>
  </si>
  <si>
    <t>Ms.Nusak Company Limited</t>
  </si>
  <si>
    <t>Supply of teaching and learning materials for Yombo VTRCs</t>
  </si>
  <si>
    <t>Ms.Tunwa Enterprises and General Supply</t>
  </si>
  <si>
    <t>Supply of teaching and learning materials for Luanzari VTRCs</t>
  </si>
  <si>
    <t>Supply of various furnitures fo VTRCs</t>
  </si>
  <si>
    <t>Ms Buruhani Furniture and Building Products</t>
  </si>
  <si>
    <t>Supply of Grills for Mtapika Rehabilitation and Vocational Training Centre Masasi Mtwara</t>
  </si>
  <si>
    <t xml:space="preserve"> Building Materials;Learning and Teaching Materials;Office Equipments &amp; Furnitures) LPO</t>
  </si>
  <si>
    <t>C: COST OF BUILDING MATERIALS ( AMOUNT FOR  REHABILITATION-CONTARCTS)</t>
  </si>
  <si>
    <t>Building Materials; SABASABA -SINGIDA</t>
  </si>
  <si>
    <t>Building Materials; Learning and Teaching Materials- LUANZARI TABORA</t>
  </si>
  <si>
    <t>FURNITURE AND OFFICE EQUIPMENT</t>
  </si>
  <si>
    <t>Supply of Office Equipment for Vocational&amp; Rehabilitatin Centres</t>
  </si>
  <si>
    <t>SUB TOTAL - MTAPIKA</t>
  </si>
  <si>
    <t>SUB TOTAL - YOMBO</t>
  </si>
  <si>
    <t>SUB TOTAL - SINGIDA</t>
  </si>
  <si>
    <t>SUB TOTAL -LUANZARI</t>
  </si>
  <si>
    <t>UNITED REPUBLIC OF TANZANIA</t>
  </si>
  <si>
    <t>PRIME MINISTER'S OFFICE - LABOUR, YOUTH, EMPLOYMENT AND PERSONS WITH DISABILITY (VOTE 65)</t>
  </si>
  <si>
    <t>SUB TOTAL - FURNITURE AND OFFICE EQUIPMENT</t>
  </si>
  <si>
    <t>TOTAL - DIT CONTRACT</t>
  </si>
  <si>
    <t>Casual labours and small items</t>
  </si>
  <si>
    <t>Pv 00650000V2201550</t>
  </si>
  <si>
    <t>VRTC Sabasaba - Singida</t>
  </si>
  <si>
    <t>VRTC Yombo - Dar</t>
  </si>
  <si>
    <t>VRTC Luanzari - Tabora</t>
  </si>
  <si>
    <t>Pv 00650000V2201595</t>
  </si>
  <si>
    <t>VRTC Mtapika - Mtwara</t>
  </si>
  <si>
    <t>Casual labours, material transportation and small items</t>
  </si>
  <si>
    <t>VALUE OF THE CONTRACT (USD) EXCH. RATE 2310.33</t>
  </si>
  <si>
    <t>Ms.Mwalimu Investment Box 14926, Dar es Salaam</t>
  </si>
  <si>
    <t>Ms.John J.Kisaka - Singida</t>
  </si>
  <si>
    <t>Ms Shaco Hardware and General Supply, Box 939 Singida</t>
  </si>
  <si>
    <t>Ms.Mnawa Enterprises, Box 901, Tabora</t>
  </si>
  <si>
    <t>Ms Sirito Micro Supplies, Box 1856, Tabora</t>
  </si>
  <si>
    <t>Ms Emmanuel Leonard Lugendo, Box 1 Ujiji Tabora</t>
  </si>
  <si>
    <t>Ms. Ramadhani Rashidi Ntandu, Box 174 Tabora</t>
  </si>
  <si>
    <t>B: COST OF AWARDED COMPANIES AND THEIR BENEFICIAL OWNERS FOR COVID-19 RELATED PUBLIC PROCUREMENT (LABOUR)</t>
  </si>
  <si>
    <t>Fund Received</t>
  </si>
  <si>
    <t>Supply of Building Materials( Roofing sheets,Timbers, Nails) for Sabasaba Rehabilitation and Vocational Training Centre Singida</t>
  </si>
  <si>
    <t>Pv 00650000V2201549</t>
  </si>
  <si>
    <t>Pv 00650000V2201596</t>
  </si>
  <si>
    <t>Pv 00650000V2201688</t>
  </si>
  <si>
    <t>Pv 00650000V2201950</t>
  </si>
  <si>
    <t>Pv 00650000V2202120</t>
  </si>
  <si>
    <t>D: OTHER EXPENSES INCLUDING CASUAL LABOUR, TRANSPORTATIONS  (UN-CONTRACTED)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</si>
</sst>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&quot;TSh&quot;* #,##0.00_-;\-&quot;TSh&quot;* #,##0.00_-;_-&quot;TSh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yyyy\-mm\-dd"/>
    <numFmt numFmtId="182" formatCode="#,##0.000"/>
    <numFmt numFmtId="183" formatCode="#,##0.0000"/>
    <numFmt numFmtId="184" formatCode="_-* #,##0.000_-;\-* #,##0.0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41" fontId="43" fillId="0" borderId="0" xfId="43" applyFont="1" applyAlignment="1">
      <alignment vertical="top"/>
    </xf>
    <xf numFmtId="0" fontId="0" fillId="33" borderId="0" xfId="0" applyFill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4" fillId="33" borderId="0" xfId="0" applyFont="1" applyFill="1" applyAlignment="1">
      <alignment vertical="top"/>
    </xf>
    <xf numFmtId="41" fontId="46" fillId="0" borderId="0" xfId="43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33" borderId="11" xfId="0" applyFont="1" applyFill="1" applyBorder="1" applyAlignment="1">
      <alignment vertical="top"/>
    </xf>
    <xf numFmtId="41" fontId="3" fillId="0" borderId="12" xfId="43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33" borderId="14" xfId="0" applyFont="1" applyFill="1" applyBorder="1" applyAlignment="1">
      <alignment vertical="top"/>
    </xf>
    <xf numFmtId="41" fontId="3" fillId="0" borderId="15" xfId="43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41" fontId="3" fillId="0" borderId="16" xfId="43" applyFont="1" applyBorder="1" applyAlignment="1">
      <alignment vertical="top" wrapText="1"/>
    </xf>
    <xf numFmtId="0" fontId="47" fillId="0" borderId="16" xfId="0" applyFont="1" applyBorder="1" applyAlignment="1">
      <alignment vertical="top"/>
    </xf>
    <xf numFmtId="0" fontId="47" fillId="0" borderId="16" xfId="0" applyFont="1" applyBorder="1" applyAlignment="1">
      <alignment vertical="top" wrapText="1"/>
    </xf>
    <xf numFmtId="0" fontId="47" fillId="33" borderId="16" xfId="0" applyFont="1" applyFill="1" applyBorder="1" applyAlignment="1">
      <alignment vertical="top" wrapText="1"/>
    </xf>
    <xf numFmtId="178" fontId="2" fillId="0" borderId="16" xfId="43" applyNumberFormat="1" applyFont="1" applyBorder="1" applyAlignment="1">
      <alignment vertical="top" wrapText="1"/>
    </xf>
    <xf numFmtId="4" fontId="48" fillId="33" borderId="16" xfId="0" applyNumberFormat="1" applyFont="1" applyFill="1" applyBorder="1" applyAlignment="1">
      <alignment vertical="top" wrapText="1"/>
    </xf>
    <xf numFmtId="178" fontId="49" fillId="0" borderId="16" xfId="43" applyNumberFormat="1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4" fontId="3" fillId="33" borderId="16" xfId="0" applyNumberFormat="1" applyFont="1" applyFill="1" applyBorder="1" applyAlignment="1">
      <alignment wrapText="1"/>
    </xf>
    <xf numFmtId="178" fontId="3" fillId="0" borderId="16" xfId="43" applyNumberFormat="1" applyFont="1" applyBorder="1" applyAlignment="1">
      <alignment wrapText="1"/>
    </xf>
    <xf numFmtId="4" fontId="3" fillId="33" borderId="16" xfId="0" applyNumberFormat="1" applyFont="1" applyFill="1" applyBorder="1" applyAlignment="1">
      <alignment vertical="top" wrapText="1"/>
    </xf>
    <xf numFmtId="41" fontId="2" fillId="0" borderId="16" xfId="43" applyFont="1" applyBorder="1" applyAlignment="1">
      <alignment vertical="top" wrapText="1"/>
    </xf>
    <xf numFmtId="0" fontId="47" fillId="0" borderId="18" xfId="0" applyFont="1" applyBorder="1" applyAlignment="1">
      <alignment vertical="top"/>
    </xf>
    <xf numFmtId="0" fontId="48" fillId="0" borderId="19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4" fontId="48" fillId="33" borderId="16" xfId="0" applyNumberFormat="1" applyFont="1" applyFill="1" applyBorder="1" applyAlignment="1">
      <alignment vertical="top"/>
    </xf>
    <xf numFmtId="41" fontId="3" fillId="0" borderId="16" xfId="43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0" fontId="47" fillId="0" borderId="16" xfId="0" applyFont="1" applyFill="1" applyBorder="1" applyAlignment="1">
      <alignment vertical="top" wrapText="1"/>
    </xf>
    <xf numFmtId="0" fontId="48" fillId="0" borderId="16" xfId="0" applyFont="1" applyBorder="1" applyAlignment="1">
      <alignment vertical="top"/>
    </xf>
    <xf numFmtId="0" fontId="48" fillId="0" borderId="11" xfId="0" applyFont="1" applyBorder="1" applyAlignment="1">
      <alignment vertical="top"/>
    </xf>
    <xf numFmtId="0" fontId="48" fillId="0" borderId="11" xfId="0" applyFont="1" applyBorder="1" applyAlignment="1">
      <alignment vertical="top" wrapText="1"/>
    </xf>
    <xf numFmtId="0" fontId="48" fillId="33" borderId="11" xfId="0" applyFont="1" applyFill="1" applyBorder="1" applyAlignment="1">
      <alignment vertical="top"/>
    </xf>
    <xf numFmtId="41" fontId="50" fillId="0" borderId="12" xfId="43" applyFont="1" applyBorder="1" applyAlignment="1">
      <alignment vertical="top"/>
    </xf>
    <xf numFmtId="0" fontId="48" fillId="0" borderId="14" xfId="0" applyFont="1" applyBorder="1" applyAlignment="1">
      <alignment/>
    </xf>
    <xf numFmtId="0" fontId="47" fillId="0" borderId="14" xfId="0" applyFont="1" applyBorder="1" applyAlignment="1">
      <alignment vertical="top"/>
    </xf>
    <xf numFmtId="0" fontId="47" fillId="33" borderId="14" xfId="0" applyFont="1" applyFill="1" applyBorder="1" applyAlignment="1">
      <alignment vertical="top"/>
    </xf>
    <xf numFmtId="41" fontId="49" fillId="0" borderId="15" xfId="43" applyFont="1" applyBorder="1" applyAlignment="1">
      <alignment vertical="top"/>
    </xf>
    <xf numFmtId="0" fontId="48" fillId="0" borderId="21" xfId="0" applyFont="1" applyBorder="1" applyAlignment="1">
      <alignment vertical="top" wrapText="1"/>
    </xf>
    <xf numFmtId="0" fontId="48" fillId="0" borderId="21" xfId="0" applyFont="1" applyBorder="1" applyAlignment="1">
      <alignment vertical="top"/>
    </xf>
    <xf numFmtId="0" fontId="48" fillId="33" borderId="21" xfId="0" applyFont="1" applyFill="1" applyBorder="1" applyAlignment="1">
      <alignment vertical="top" wrapText="1"/>
    </xf>
    <xf numFmtId="41" fontId="3" fillId="0" borderId="21" xfId="43" applyFont="1" applyBorder="1" applyAlignment="1">
      <alignment vertical="top" wrapText="1"/>
    </xf>
    <xf numFmtId="0" fontId="48" fillId="33" borderId="16" xfId="0" applyFont="1" applyFill="1" applyBorder="1" applyAlignment="1">
      <alignment vertical="top" wrapText="1"/>
    </xf>
    <xf numFmtId="0" fontId="47" fillId="0" borderId="16" xfId="0" applyFont="1" applyBorder="1" applyAlignment="1">
      <alignment horizontal="left" vertical="top"/>
    </xf>
    <xf numFmtId="41" fontId="48" fillId="33" borderId="16" xfId="0" applyNumberFormat="1" applyFont="1" applyFill="1" applyBorder="1" applyAlignment="1">
      <alignment vertical="top"/>
    </xf>
    <xf numFmtId="0" fontId="3" fillId="0" borderId="19" xfId="0" applyFont="1" applyBorder="1" applyAlignment="1">
      <alignment horizontal="center"/>
    </xf>
    <xf numFmtId="0" fontId="48" fillId="0" borderId="18" xfId="0" applyFont="1" applyBorder="1" applyAlignment="1">
      <alignment vertical="top"/>
    </xf>
    <xf numFmtId="0" fontId="48" fillId="0" borderId="19" xfId="0" applyFont="1" applyBorder="1" applyAlignment="1">
      <alignment vertical="top"/>
    </xf>
    <xf numFmtId="0" fontId="48" fillId="33" borderId="16" xfId="0" applyFont="1" applyFill="1" applyBorder="1" applyAlignment="1">
      <alignment vertical="top"/>
    </xf>
    <xf numFmtId="4" fontId="47" fillId="0" borderId="16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3" fontId="48" fillId="33" borderId="16" xfId="0" applyNumberFormat="1" applyFont="1" applyFill="1" applyBorder="1" applyAlignment="1">
      <alignment vertical="top"/>
    </xf>
    <xf numFmtId="0" fontId="47" fillId="0" borderId="18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/>
    </xf>
    <xf numFmtId="0" fontId="47" fillId="0" borderId="20" xfId="0" applyFont="1" applyFill="1" applyBorder="1" applyAlignment="1">
      <alignment vertical="top"/>
    </xf>
    <xf numFmtId="0" fontId="47" fillId="0" borderId="18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top" wrapText="1"/>
    </xf>
    <xf numFmtId="0" fontId="48" fillId="0" borderId="20" xfId="0" applyFont="1" applyBorder="1" applyAlignment="1">
      <alignment vertical="top"/>
    </xf>
    <xf numFmtId="0" fontId="47" fillId="0" borderId="18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78" fontId="47" fillId="0" borderId="20" xfId="43" applyNumberFormat="1" applyFont="1" applyBorder="1" applyAlignment="1">
      <alignment vertical="top" wrapText="1"/>
    </xf>
    <xf numFmtId="183" fontId="48" fillId="33" borderId="11" xfId="0" applyNumberFormat="1" applyFont="1" applyFill="1" applyBorder="1" applyAlignment="1">
      <alignment/>
    </xf>
    <xf numFmtId="183" fontId="3" fillId="0" borderId="12" xfId="43" applyNumberFormat="1" applyFont="1" applyBorder="1" applyAlignment="1">
      <alignment/>
    </xf>
    <xf numFmtId="178" fontId="2" fillId="0" borderId="16" xfId="43" applyNumberFormat="1" applyFont="1" applyBorder="1" applyAlignment="1">
      <alignment horizontal="left" vertical="top" wrapText="1"/>
    </xf>
    <xf numFmtId="178" fontId="47" fillId="33" borderId="16" xfId="43" applyNumberFormat="1" applyFont="1" applyFill="1" applyBorder="1" applyAlignment="1">
      <alignment horizontal="right" vertical="top" wrapText="1"/>
    </xf>
    <xf numFmtId="178" fontId="2" fillId="0" borderId="16" xfId="43" applyNumberFormat="1" applyFont="1" applyBorder="1" applyAlignment="1">
      <alignment horizontal="right" vertical="top" wrapText="1"/>
    </xf>
    <xf numFmtId="178" fontId="2" fillId="33" borderId="16" xfId="43" applyNumberFormat="1" applyFont="1" applyFill="1" applyBorder="1" applyAlignment="1">
      <alignment horizontal="right" vertical="top" wrapText="1"/>
    </xf>
    <xf numFmtId="178" fontId="2" fillId="33" borderId="17" xfId="43" applyNumberFormat="1" applyFont="1" applyFill="1" applyBorder="1" applyAlignment="1">
      <alignment horizontal="right" vertical="top" wrapText="1"/>
    </xf>
    <xf numFmtId="178" fontId="2" fillId="0" borderId="17" xfId="43" applyNumberFormat="1" applyFont="1" applyBorder="1" applyAlignment="1">
      <alignment horizontal="right" vertical="top" wrapText="1"/>
    </xf>
    <xf numFmtId="178" fontId="48" fillId="33" borderId="16" xfId="43" applyNumberFormat="1" applyFont="1" applyFill="1" applyBorder="1" applyAlignment="1">
      <alignment horizontal="right"/>
    </xf>
    <xf numFmtId="178" fontId="47" fillId="33" borderId="16" xfId="43" applyNumberFormat="1" applyFont="1" applyFill="1" applyBorder="1" applyAlignment="1">
      <alignment horizontal="right" vertical="top"/>
    </xf>
    <xf numFmtId="178" fontId="3" fillId="0" borderId="16" xfId="43" applyNumberFormat="1" applyFont="1" applyBorder="1" applyAlignment="1">
      <alignment horizontal="right" vertical="top"/>
    </xf>
    <xf numFmtId="178" fontId="2" fillId="0" borderId="16" xfId="43" applyNumberFormat="1" applyFont="1" applyBorder="1" applyAlignment="1">
      <alignment horizontal="right" vertical="top"/>
    </xf>
    <xf numFmtId="178" fontId="48" fillId="33" borderId="16" xfId="43" applyNumberFormat="1" applyFont="1" applyFill="1" applyBorder="1" applyAlignment="1">
      <alignment horizontal="right" vertical="top"/>
    </xf>
    <xf numFmtId="178" fontId="47" fillId="0" borderId="16" xfId="43" applyNumberFormat="1" applyFont="1" applyBorder="1" applyAlignment="1">
      <alignment horizontal="right" vertical="top"/>
    </xf>
    <xf numFmtId="43" fontId="48" fillId="0" borderId="16" xfId="0" applyNumberFormat="1" applyFont="1" applyFill="1" applyBorder="1" applyAlignment="1">
      <alignment vertical="top"/>
    </xf>
    <xf numFmtId="178" fontId="48" fillId="0" borderId="16" xfId="43" applyNumberFormat="1" applyFont="1" applyFill="1" applyBorder="1" applyAlignment="1">
      <alignment vertical="top"/>
    </xf>
    <xf numFmtId="0" fontId="47" fillId="34" borderId="16" xfId="0" applyFont="1" applyFill="1" applyBorder="1" applyAlignment="1">
      <alignment vertical="top"/>
    </xf>
    <xf numFmtId="0" fontId="47" fillId="34" borderId="16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178" fontId="48" fillId="34" borderId="16" xfId="43" applyNumberFormat="1" applyFont="1" applyFill="1" applyBorder="1" applyAlignment="1">
      <alignment horizontal="right" vertical="top" wrapText="1"/>
    </xf>
    <xf numFmtId="178" fontId="3" fillId="34" borderId="16" xfId="43" applyNumberFormat="1" applyFont="1" applyFill="1" applyBorder="1" applyAlignment="1">
      <alignment horizontal="right" vertical="top" wrapText="1"/>
    </xf>
    <xf numFmtId="0" fontId="48" fillId="34" borderId="16" xfId="0" applyFont="1" applyFill="1" applyBorder="1" applyAlignment="1">
      <alignment vertical="top" wrapText="1"/>
    </xf>
    <xf numFmtId="178" fontId="47" fillId="34" borderId="16" xfId="43" applyNumberFormat="1" applyFont="1" applyFill="1" applyBorder="1" applyAlignment="1">
      <alignment vertical="top" wrapText="1"/>
    </xf>
    <xf numFmtId="0" fontId="3" fillId="34" borderId="22" xfId="0" applyFont="1" applyFill="1" applyBorder="1" applyAlignment="1">
      <alignment vertical="top" wrapText="1"/>
    </xf>
    <xf numFmtId="178" fontId="3" fillId="34" borderId="16" xfId="43" applyNumberFormat="1" applyFont="1" applyFill="1" applyBorder="1" applyAlignment="1">
      <alignment horizontal="right" wrapText="1"/>
    </xf>
    <xf numFmtId="0" fontId="47" fillId="34" borderId="16" xfId="0" applyFont="1" applyFill="1" applyBorder="1" applyAlignment="1">
      <alignment/>
    </xf>
    <xf numFmtId="0" fontId="48" fillId="34" borderId="16" xfId="0" applyFont="1" applyFill="1" applyBorder="1" applyAlignment="1">
      <alignment wrapText="1"/>
    </xf>
    <xf numFmtId="178" fontId="47" fillId="34" borderId="16" xfId="43" applyNumberFormat="1" applyFont="1" applyFill="1" applyBorder="1" applyAlignment="1">
      <alignment wrapText="1"/>
    </xf>
    <xf numFmtId="178" fontId="48" fillId="34" borderId="16" xfId="43" applyNumberFormat="1" applyFont="1" applyFill="1" applyBorder="1" applyAlignment="1">
      <alignment horizontal="right"/>
    </xf>
    <xf numFmtId="0" fontId="48" fillId="34" borderId="16" xfId="0" applyFont="1" applyFill="1" applyBorder="1" applyAlignment="1">
      <alignment vertical="top"/>
    </xf>
    <xf numFmtId="178" fontId="48" fillId="34" borderId="16" xfId="43" applyNumberFormat="1" applyFont="1" applyFill="1" applyBorder="1" applyAlignment="1">
      <alignment horizontal="right" vertical="top"/>
    </xf>
    <xf numFmtId="178" fontId="3" fillId="34" borderId="16" xfId="43" applyNumberFormat="1" applyFont="1" applyFill="1" applyBorder="1" applyAlignment="1">
      <alignment horizontal="right" vertical="top"/>
    </xf>
    <xf numFmtId="0" fontId="47" fillId="34" borderId="16" xfId="0" applyFont="1" applyFill="1" applyBorder="1" applyAlignment="1">
      <alignment horizontal="left" vertical="top"/>
    </xf>
    <xf numFmtId="0" fontId="48" fillId="34" borderId="16" xfId="0" applyFont="1" applyFill="1" applyBorder="1" applyAlignment="1">
      <alignment horizontal="center" vertical="top"/>
    </xf>
    <xf numFmtId="0" fontId="47" fillId="34" borderId="16" xfId="0" applyFont="1" applyFill="1" applyBorder="1" applyAlignment="1">
      <alignment horizontal="center" vertical="top"/>
    </xf>
    <xf numFmtId="41" fontId="47" fillId="34" borderId="16" xfId="43" applyFont="1" applyFill="1" applyBorder="1" applyAlignment="1">
      <alignment vertical="top"/>
    </xf>
    <xf numFmtId="0" fontId="48" fillId="34" borderId="23" xfId="0" applyFont="1" applyFill="1" applyBorder="1" applyAlignment="1">
      <alignment/>
    </xf>
    <xf numFmtId="0" fontId="48" fillId="34" borderId="23" xfId="0" applyFont="1" applyFill="1" applyBorder="1" applyAlignment="1">
      <alignment horizontal="left"/>
    </xf>
    <xf numFmtId="178" fontId="48" fillId="34" borderId="23" xfId="43" applyNumberFormat="1" applyFont="1" applyFill="1" applyBorder="1" applyAlignment="1">
      <alignment/>
    </xf>
    <xf numFmtId="178" fontId="3" fillId="34" borderId="23" xfId="43" applyNumberFormat="1" applyFont="1" applyFill="1" applyBorder="1" applyAlignment="1">
      <alignment/>
    </xf>
    <xf numFmtId="0" fontId="48" fillId="0" borderId="18" xfId="0" applyFont="1" applyBorder="1" applyAlignment="1">
      <alignment horizontal="center" vertical="top"/>
    </xf>
    <xf numFmtId="178" fontId="48" fillId="33" borderId="16" xfId="43" applyNumberFormat="1" applyFont="1" applyFill="1" applyBorder="1" applyAlignment="1">
      <alignment vertical="top"/>
    </xf>
    <xf numFmtId="0" fontId="48" fillId="0" borderId="16" xfId="0" applyFont="1" applyBorder="1" applyAlignment="1">
      <alignment horizontal="left" vertical="top"/>
    </xf>
    <xf numFmtId="43" fontId="0" fillId="33" borderId="0" xfId="42" applyNumberFormat="1" applyFont="1" applyFill="1" applyAlignment="1">
      <alignment vertical="top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48" fillId="34" borderId="18" xfId="0" applyFont="1" applyFill="1" applyBorder="1" applyAlignment="1">
      <alignment horizontal="left" wrapText="1"/>
    </xf>
    <xf numFmtId="0" fontId="48" fillId="34" borderId="20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A87" sqref="A87:IV87"/>
    </sheetView>
  </sheetViews>
  <sheetFormatPr defaultColWidth="9.140625" defaultRowHeight="15"/>
  <cols>
    <col min="1" max="1" width="5.57421875" style="2" customWidth="1"/>
    <col min="2" max="2" width="32.57421875" style="2" customWidth="1"/>
    <col min="3" max="3" width="39.140625" style="2" customWidth="1"/>
    <col min="4" max="4" width="37.57421875" style="2" customWidth="1"/>
    <col min="5" max="5" width="20.140625" style="5" customWidth="1"/>
    <col min="6" max="6" width="15.140625" style="4" customWidth="1"/>
    <col min="7" max="16384" width="9.140625" style="2" customWidth="1"/>
  </cols>
  <sheetData>
    <row r="1" spans="1:6" ht="15">
      <c r="A1" s="6"/>
      <c r="B1" s="7" t="s">
        <v>61</v>
      </c>
      <c r="C1" s="6"/>
      <c r="D1" s="6"/>
      <c r="E1" s="8"/>
      <c r="F1" s="9"/>
    </row>
    <row r="2" spans="1:6" ht="15">
      <c r="A2" s="6"/>
      <c r="B2" s="7" t="s">
        <v>62</v>
      </c>
      <c r="C2" s="6"/>
      <c r="D2" s="6"/>
      <c r="E2" s="8"/>
      <c r="F2" s="9"/>
    </row>
    <row r="4" spans="1:6" s="1" customFormat="1" ht="14.25">
      <c r="A4" s="10" t="s">
        <v>25</v>
      </c>
      <c r="B4" s="11"/>
      <c r="C4" s="11"/>
      <c r="D4" s="11"/>
      <c r="E4" s="12"/>
      <c r="F4" s="13"/>
    </row>
    <row r="5" spans="1:6" s="1" customFormat="1" ht="14.25">
      <c r="A5" s="14" t="s">
        <v>51</v>
      </c>
      <c r="B5" s="15"/>
      <c r="C5" s="15"/>
      <c r="D5" s="15"/>
      <c r="E5" s="16"/>
      <c r="F5" s="17"/>
    </row>
    <row r="6" spans="1:6" ht="51.75">
      <c r="A6" s="18" t="s">
        <v>0</v>
      </c>
      <c r="B6" s="19" t="s">
        <v>1</v>
      </c>
      <c r="C6" s="18" t="s">
        <v>2</v>
      </c>
      <c r="D6" s="19" t="s">
        <v>3</v>
      </c>
      <c r="E6" s="20" t="s">
        <v>4</v>
      </c>
      <c r="F6" s="21" t="s">
        <v>73</v>
      </c>
    </row>
    <row r="7" spans="1:6" ht="14.25">
      <c r="A7" s="22"/>
      <c r="B7" s="23"/>
      <c r="C7" s="22"/>
      <c r="D7" s="23"/>
      <c r="E7" s="24"/>
      <c r="F7" s="25">
        <v>2310.33</v>
      </c>
    </row>
    <row r="8" spans="1:6" ht="37.5">
      <c r="A8" s="22">
        <v>1</v>
      </c>
      <c r="B8" s="23" t="s">
        <v>6</v>
      </c>
      <c r="C8" s="23" t="s">
        <v>7</v>
      </c>
      <c r="D8" s="23" t="s">
        <v>7</v>
      </c>
      <c r="E8" s="77">
        <v>64294000</v>
      </c>
      <c r="F8" s="78">
        <f>E8/F7</f>
        <v>27828.924872204403</v>
      </c>
    </row>
    <row r="9" spans="1:6" ht="37.5">
      <c r="A9" s="22">
        <v>2</v>
      </c>
      <c r="B9" s="23" t="s">
        <v>6</v>
      </c>
      <c r="C9" s="23" t="s">
        <v>7</v>
      </c>
      <c r="D9" s="23" t="s">
        <v>7</v>
      </c>
      <c r="E9" s="77">
        <v>82328700</v>
      </c>
      <c r="F9" s="78">
        <f>E9/F7</f>
        <v>35635.039150251265</v>
      </c>
    </row>
    <row r="10" spans="1:6" ht="37.5">
      <c r="A10" s="22">
        <v>3</v>
      </c>
      <c r="B10" s="23" t="s">
        <v>6</v>
      </c>
      <c r="C10" s="23" t="s">
        <v>7</v>
      </c>
      <c r="D10" s="23" t="s">
        <v>7</v>
      </c>
      <c r="E10" s="77">
        <v>65129999.99</v>
      </c>
      <c r="F10" s="78">
        <f>E10/F7</f>
        <v>28190.777936485265</v>
      </c>
    </row>
    <row r="11" spans="1:6" ht="37.5">
      <c r="A11" s="22">
        <v>4</v>
      </c>
      <c r="B11" s="23" t="s">
        <v>6</v>
      </c>
      <c r="C11" s="23" t="s">
        <v>7</v>
      </c>
      <c r="D11" s="23" t="s">
        <v>7</v>
      </c>
      <c r="E11" s="77">
        <v>101134249.99</v>
      </c>
      <c r="F11" s="78">
        <f>E11/F7</f>
        <v>43774.807057866194</v>
      </c>
    </row>
    <row r="12" spans="1:6" ht="49.5">
      <c r="A12" s="22">
        <v>5</v>
      </c>
      <c r="B12" s="23" t="s">
        <v>42</v>
      </c>
      <c r="C12" s="23" t="s">
        <v>7</v>
      </c>
      <c r="D12" s="23" t="s">
        <v>7</v>
      </c>
      <c r="E12" s="77">
        <v>105010467.43</v>
      </c>
      <c r="F12" s="78">
        <f>E12/F7</f>
        <v>45452.58358329763</v>
      </c>
    </row>
    <row r="13" spans="1:6" ht="49.5">
      <c r="A13" s="22">
        <v>6</v>
      </c>
      <c r="B13" s="23" t="s">
        <v>42</v>
      </c>
      <c r="C13" s="23" t="s">
        <v>7</v>
      </c>
      <c r="D13" s="23" t="s">
        <v>7</v>
      </c>
      <c r="E13" s="77">
        <v>25000000</v>
      </c>
      <c r="F13" s="78">
        <f>E13/F7</f>
        <v>10820.964970372199</v>
      </c>
    </row>
    <row r="14" spans="1:6" ht="37.5">
      <c r="A14" s="22">
        <v>7</v>
      </c>
      <c r="B14" s="23" t="s">
        <v>50</v>
      </c>
      <c r="C14" s="23" t="s">
        <v>7</v>
      </c>
      <c r="D14" s="23" t="s">
        <v>7</v>
      </c>
      <c r="E14" s="77">
        <v>102201999.99</v>
      </c>
      <c r="F14" s="78">
        <f>E14/F7</f>
        <v>44236.970471750785</v>
      </c>
    </row>
    <row r="15" spans="1:6" ht="14.25">
      <c r="A15" s="90"/>
      <c r="B15" s="91"/>
      <c r="C15" s="92" t="s">
        <v>57</v>
      </c>
      <c r="D15" s="91"/>
      <c r="E15" s="93">
        <f>SUM(E8:E14)</f>
        <v>545099417.4</v>
      </c>
      <c r="F15" s="94">
        <f>E15/F7</f>
        <v>235940.06804222774</v>
      </c>
    </row>
    <row r="16" spans="1:6" ht="14.25">
      <c r="A16" s="22"/>
      <c r="B16" s="23"/>
      <c r="C16" s="23"/>
      <c r="D16" s="23"/>
      <c r="E16" s="26"/>
      <c r="F16" s="27"/>
    </row>
    <row r="17" spans="1:6" ht="37.5">
      <c r="A17" s="22">
        <v>8</v>
      </c>
      <c r="B17" s="23" t="s">
        <v>8</v>
      </c>
      <c r="C17" s="23" t="s">
        <v>9</v>
      </c>
      <c r="D17" s="23" t="s">
        <v>9</v>
      </c>
      <c r="E17" s="77">
        <v>107238400</v>
      </c>
      <c r="F17" s="78">
        <f>E17/F7</f>
        <v>46416.91879515048</v>
      </c>
    </row>
    <row r="18" spans="1:6" ht="49.5">
      <c r="A18" s="22">
        <v>9</v>
      </c>
      <c r="B18" s="23" t="s">
        <v>10</v>
      </c>
      <c r="C18" s="23" t="s">
        <v>74</v>
      </c>
      <c r="D18" s="23" t="s">
        <v>74</v>
      </c>
      <c r="E18" s="77">
        <v>94791901.6</v>
      </c>
      <c r="F18" s="78">
        <f>E18/F7</f>
        <v>41029.59386754273</v>
      </c>
    </row>
    <row r="19" spans="1:6" ht="37.5">
      <c r="A19" s="22">
        <v>10</v>
      </c>
      <c r="B19" s="23" t="s">
        <v>8</v>
      </c>
      <c r="C19" s="23" t="s">
        <v>11</v>
      </c>
      <c r="D19" s="23" t="s">
        <v>11</v>
      </c>
      <c r="E19" s="77">
        <v>116804188</v>
      </c>
      <c r="F19" s="78">
        <f>E19/F7</f>
        <v>50557.361069630744</v>
      </c>
    </row>
    <row r="20" spans="1:6" ht="37.5">
      <c r="A20" s="22">
        <v>11</v>
      </c>
      <c r="B20" s="23" t="s">
        <v>8</v>
      </c>
      <c r="C20" s="23" t="s">
        <v>11</v>
      </c>
      <c r="D20" s="23" t="s">
        <v>11</v>
      </c>
      <c r="E20" s="77">
        <v>42586200</v>
      </c>
      <c r="F20" s="78">
        <f>E20/F7</f>
        <v>18432.95113685058</v>
      </c>
    </row>
    <row r="21" spans="1:6" ht="42.75" customHeight="1">
      <c r="A21" s="22">
        <v>12</v>
      </c>
      <c r="B21" s="23" t="s">
        <v>8</v>
      </c>
      <c r="C21" s="23" t="s">
        <v>12</v>
      </c>
      <c r="D21" s="23" t="s">
        <v>12</v>
      </c>
      <c r="E21" s="77">
        <v>64026067.22</v>
      </c>
      <c r="F21" s="78">
        <f>E21/F7</f>
        <v>27712.953223132627</v>
      </c>
    </row>
    <row r="22" spans="1:6" ht="47.25" customHeight="1">
      <c r="A22" s="22">
        <v>13</v>
      </c>
      <c r="B22" s="23" t="s">
        <v>8</v>
      </c>
      <c r="C22" s="23" t="s">
        <v>44</v>
      </c>
      <c r="D22" s="23" t="s">
        <v>44</v>
      </c>
      <c r="E22" s="79">
        <v>25627165</v>
      </c>
      <c r="F22" s="78">
        <f>E22/F7</f>
        <v>11092.426190197937</v>
      </c>
    </row>
    <row r="23" spans="1:6" ht="46.5" customHeight="1">
      <c r="A23" s="22">
        <v>14</v>
      </c>
      <c r="B23" s="23" t="s">
        <v>8</v>
      </c>
      <c r="C23" s="23" t="s">
        <v>43</v>
      </c>
      <c r="D23" s="23" t="s">
        <v>43</v>
      </c>
      <c r="E23" s="79">
        <v>57993932</v>
      </c>
      <c r="F23" s="78">
        <f>E23/F7</f>
        <v>25102.012266645892</v>
      </c>
    </row>
    <row r="24" spans="1:6" ht="44.25" customHeight="1">
      <c r="A24" s="22">
        <v>15</v>
      </c>
      <c r="B24" s="23" t="s">
        <v>8</v>
      </c>
      <c r="C24" s="23" t="s">
        <v>12</v>
      </c>
      <c r="D24" s="23" t="s">
        <v>12</v>
      </c>
      <c r="E24" s="79">
        <v>24972340</v>
      </c>
      <c r="F24" s="78">
        <f>E24/F7</f>
        <v>10808.992654728978</v>
      </c>
    </row>
    <row r="25" spans="1:6" ht="35.25" customHeight="1">
      <c r="A25" s="22">
        <v>16</v>
      </c>
      <c r="B25" s="23" t="s">
        <v>45</v>
      </c>
      <c r="C25" s="23" t="s">
        <v>46</v>
      </c>
      <c r="D25" s="23" t="s">
        <v>46</v>
      </c>
      <c r="E25" s="79">
        <v>44976880</v>
      </c>
      <c r="F25" s="78">
        <f>E25/F7</f>
        <v>19467.729718265356</v>
      </c>
    </row>
    <row r="26" spans="1:6" ht="21.75" customHeight="1">
      <c r="A26" s="90"/>
      <c r="B26" s="91"/>
      <c r="C26" s="95" t="s">
        <v>58</v>
      </c>
      <c r="D26" s="96"/>
      <c r="E26" s="93">
        <f>SUM(E17:E25)</f>
        <v>579017073.82</v>
      </c>
      <c r="F26" s="94">
        <f>SUM(F17:F25)</f>
        <v>250620.93892214532</v>
      </c>
    </row>
    <row r="27" spans="1:6" ht="30" customHeight="1">
      <c r="A27" s="22"/>
      <c r="B27" s="118" t="s">
        <v>53</v>
      </c>
      <c r="C27" s="119"/>
      <c r="D27" s="119"/>
      <c r="E27" s="120"/>
      <c r="F27" s="25">
        <v>2310.33</v>
      </c>
    </row>
    <row r="28" spans="1:6" ht="37.5">
      <c r="A28" s="22">
        <v>17</v>
      </c>
      <c r="B28" s="23" t="s">
        <v>13</v>
      </c>
      <c r="C28" s="23" t="s">
        <v>14</v>
      </c>
      <c r="D28" s="23" t="s">
        <v>14</v>
      </c>
      <c r="E28" s="79">
        <v>24195900</v>
      </c>
      <c r="F28" s="78">
        <f>E28/F7</f>
        <v>10472.919453065148</v>
      </c>
    </row>
    <row r="29" spans="1:6" ht="37.5">
      <c r="A29" s="22">
        <v>18</v>
      </c>
      <c r="B29" s="23" t="s">
        <v>15</v>
      </c>
      <c r="C29" s="29" t="s">
        <v>75</v>
      </c>
      <c r="D29" s="29" t="s">
        <v>75</v>
      </c>
      <c r="E29" s="80">
        <v>38928200</v>
      </c>
      <c r="F29" s="81">
        <f>E29/F7</f>
        <v>16849.62754238572</v>
      </c>
    </row>
    <row r="30" spans="1:6" ht="49.5">
      <c r="A30" s="22">
        <v>19</v>
      </c>
      <c r="B30" s="23" t="s">
        <v>16</v>
      </c>
      <c r="C30" s="23" t="s">
        <v>76</v>
      </c>
      <c r="D30" s="23" t="s">
        <v>76</v>
      </c>
      <c r="E30" s="79">
        <v>82967570</v>
      </c>
      <c r="F30" s="78">
        <f>E30/F7</f>
        <v>35911.56674587613</v>
      </c>
    </row>
    <row r="31" spans="1:6" ht="37.5">
      <c r="A31" s="22">
        <v>20</v>
      </c>
      <c r="B31" s="23" t="s">
        <v>17</v>
      </c>
      <c r="C31" s="23" t="s">
        <v>76</v>
      </c>
      <c r="D31" s="23" t="s">
        <v>76</v>
      </c>
      <c r="E31" s="79">
        <v>119228380</v>
      </c>
      <c r="F31" s="78">
        <f>E31/F7</f>
        <v>51606.64493816901</v>
      </c>
    </row>
    <row r="32" spans="1:6" ht="37.5">
      <c r="A32" s="22">
        <v>21</v>
      </c>
      <c r="B32" s="23" t="s">
        <v>18</v>
      </c>
      <c r="C32" s="23" t="s">
        <v>76</v>
      </c>
      <c r="D32" s="23" t="s">
        <v>76</v>
      </c>
      <c r="E32" s="79">
        <v>34072500</v>
      </c>
      <c r="F32" s="78">
        <f>E32/F7</f>
        <v>14747.893158120269</v>
      </c>
    </row>
    <row r="33" spans="1:6" ht="49.5">
      <c r="A33" s="22">
        <v>22</v>
      </c>
      <c r="B33" s="23" t="s">
        <v>19</v>
      </c>
      <c r="C33" s="23" t="s">
        <v>76</v>
      </c>
      <c r="D33" s="23" t="s">
        <v>76</v>
      </c>
      <c r="E33" s="79">
        <v>21435000</v>
      </c>
      <c r="F33" s="78">
        <f>E33/F7</f>
        <v>9277.895365597124</v>
      </c>
    </row>
    <row r="34" spans="1:6" ht="24.75">
      <c r="A34" s="22">
        <v>23</v>
      </c>
      <c r="B34" s="23" t="s">
        <v>41</v>
      </c>
      <c r="C34" s="23" t="s">
        <v>76</v>
      </c>
      <c r="D34" s="23" t="s">
        <v>76</v>
      </c>
      <c r="E34" s="79">
        <v>23015900</v>
      </c>
      <c r="F34" s="78">
        <f>E34/F7</f>
        <v>9962.16990646358</v>
      </c>
    </row>
    <row r="35" spans="1:6" ht="21.75" customHeight="1">
      <c r="A35" s="90"/>
      <c r="B35" s="91"/>
      <c r="C35" s="97" t="s">
        <v>59</v>
      </c>
      <c r="D35" s="96"/>
      <c r="E35" s="98">
        <f>SUM(E28:E34)</f>
        <v>343843450</v>
      </c>
      <c r="F35" s="98">
        <f>SUM(F28:F34)</f>
        <v>148828.71710967697</v>
      </c>
    </row>
    <row r="36" spans="1:6" ht="16.5" customHeight="1">
      <c r="A36" s="22"/>
      <c r="B36" s="71"/>
      <c r="C36" s="72"/>
      <c r="D36" s="73"/>
      <c r="E36" s="30"/>
      <c r="F36" s="31"/>
    </row>
    <row r="37" spans="1:6" ht="21.75" customHeight="1">
      <c r="A37" s="22"/>
      <c r="B37" s="121" t="s">
        <v>54</v>
      </c>
      <c r="C37" s="122"/>
      <c r="D37" s="123"/>
      <c r="E37" s="32"/>
      <c r="F37" s="25">
        <v>2310.33</v>
      </c>
    </row>
    <row r="38" spans="1:6" ht="37.5">
      <c r="A38" s="22">
        <v>24</v>
      </c>
      <c r="B38" s="23" t="s">
        <v>20</v>
      </c>
      <c r="C38" s="23" t="s">
        <v>77</v>
      </c>
      <c r="D38" s="23" t="s">
        <v>77</v>
      </c>
      <c r="E38" s="77">
        <v>57986300</v>
      </c>
      <c r="F38" s="78">
        <f>E38/F7</f>
        <v>25098.708842459735</v>
      </c>
    </row>
    <row r="39" spans="1:6" ht="37.5">
      <c r="A39" s="22">
        <v>25</v>
      </c>
      <c r="B39" s="23" t="s">
        <v>20</v>
      </c>
      <c r="C39" s="23" t="s">
        <v>21</v>
      </c>
      <c r="D39" s="23" t="s">
        <v>21</v>
      </c>
      <c r="E39" s="77">
        <v>31077000</v>
      </c>
      <c r="F39" s="78">
        <f>E39/F7</f>
        <v>13451.325135370273</v>
      </c>
    </row>
    <row r="40" spans="1:6" ht="37.5">
      <c r="A40" s="22">
        <v>26</v>
      </c>
      <c r="B40" s="23" t="s">
        <v>20</v>
      </c>
      <c r="C40" s="23" t="s">
        <v>77</v>
      </c>
      <c r="D40" s="23" t="s">
        <v>77</v>
      </c>
      <c r="E40" s="77">
        <v>42263899.52</v>
      </c>
      <c r="F40" s="78">
        <f>E40/F7</f>
        <v>18293.447048690017</v>
      </c>
    </row>
    <row r="41" spans="1:6" ht="37.5">
      <c r="A41" s="22">
        <v>27</v>
      </c>
      <c r="B41" s="23" t="s">
        <v>20</v>
      </c>
      <c r="C41" s="23" t="s">
        <v>78</v>
      </c>
      <c r="D41" s="23" t="s">
        <v>78</v>
      </c>
      <c r="E41" s="77">
        <v>18375000</v>
      </c>
      <c r="F41" s="78">
        <f>E41/F7</f>
        <v>7953.409253223565</v>
      </c>
    </row>
    <row r="42" spans="1:6" ht="37.5">
      <c r="A42" s="22">
        <v>28</v>
      </c>
      <c r="B42" s="23" t="s">
        <v>22</v>
      </c>
      <c r="C42" s="23" t="s">
        <v>79</v>
      </c>
      <c r="D42" s="23" t="s">
        <v>79</v>
      </c>
      <c r="E42" s="77">
        <v>5399000</v>
      </c>
      <c r="F42" s="78">
        <f>E42/F7</f>
        <v>2336.8955950015797</v>
      </c>
    </row>
    <row r="43" spans="1:6" ht="37.5">
      <c r="A43" s="22">
        <v>29</v>
      </c>
      <c r="B43" s="23" t="s">
        <v>22</v>
      </c>
      <c r="C43" s="23" t="s">
        <v>80</v>
      </c>
      <c r="D43" s="23" t="s">
        <v>80</v>
      </c>
      <c r="E43" s="77">
        <v>28780000</v>
      </c>
      <c r="F43" s="78">
        <f>E43/F7</f>
        <v>12457.094873892474</v>
      </c>
    </row>
    <row r="44" spans="1:6" ht="37.5">
      <c r="A44" s="22">
        <v>30</v>
      </c>
      <c r="B44" s="23" t="s">
        <v>22</v>
      </c>
      <c r="C44" s="23" t="s">
        <v>78</v>
      </c>
      <c r="D44" s="23" t="s">
        <v>78</v>
      </c>
      <c r="E44" s="77">
        <v>19930000</v>
      </c>
      <c r="F44" s="78">
        <f>E44/F7</f>
        <v>8626.473274380716</v>
      </c>
    </row>
    <row r="45" spans="1:6" ht="45" customHeight="1">
      <c r="A45" s="22">
        <v>31</v>
      </c>
      <c r="B45" s="23" t="s">
        <v>22</v>
      </c>
      <c r="C45" s="23" t="s">
        <v>24</v>
      </c>
      <c r="D45" s="23"/>
      <c r="E45" s="77">
        <v>9298000</v>
      </c>
      <c r="F45" s="78">
        <f>E45/F7</f>
        <v>4024.5332917808278</v>
      </c>
    </row>
    <row r="46" spans="1:6" ht="37.5">
      <c r="A46" s="22">
        <v>32</v>
      </c>
      <c r="B46" s="23" t="s">
        <v>22</v>
      </c>
      <c r="C46" s="23" t="s">
        <v>78</v>
      </c>
      <c r="D46" s="23" t="s">
        <v>78</v>
      </c>
      <c r="E46" s="77">
        <v>79082999</v>
      </c>
      <c r="F46" s="78">
        <f>E46/F7</f>
        <v>34230.17447723918</v>
      </c>
    </row>
    <row r="47" spans="1:6" ht="37.5">
      <c r="A47" s="22">
        <v>33</v>
      </c>
      <c r="B47" s="23" t="s">
        <v>22</v>
      </c>
      <c r="C47" s="23" t="s">
        <v>77</v>
      </c>
      <c r="D47" s="23" t="s">
        <v>77</v>
      </c>
      <c r="E47" s="77">
        <v>42455000</v>
      </c>
      <c r="F47" s="78">
        <f>E47/F7</f>
        <v>18376.162712686066</v>
      </c>
    </row>
    <row r="48" spans="1:6" ht="24.75">
      <c r="A48" s="22">
        <v>34</v>
      </c>
      <c r="B48" s="23" t="s">
        <v>47</v>
      </c>
      <c r="C48" s="23" t="s">
        <v>77</v>
      </c>
      <c r="D48" s="23" t="s">
        <v>77</v>
      </c>
      <c r="E48" s="77">
        <v>57323853</v>
      </c>
      <c r="F48" s="78">
        <f>E48/F7</f>
        <v>24811.97621119061</v>
      </c>
    </row>
    <row r="49" spans="1:6" ht="18.75" customHeight="1">
      <c r="A49" s="90"/>
      <c r="B49" s="99"/>
      <c r="C49" s="100" t="s">
        <v>60</v>
      </c>
      <c r="D49" s="101"/>
      <c r="E49" s="102">
        <f>SUM(E38:E48)</f>
        <v>391971051.52</v>
      </c>
      <c r="F49" s="102">
        <f>SUM(F38:F48)</f>
        <v>169660.20071591504</v>
      </c>
    </row>
    <row r="50" spans="1:6" ht="14.25">
      <c r="A50" s="22"/>
      <c r="B50" s="34"/>
      <c r="C50" s="35"/>
      <c r="D50" s="36"/>
      <c r="E50" s="37"/>
      <c r="F50" s="38"/>
    </row>
    <row r="51" spans="1:6" ht="20.25" customHeight="1">
      <c r="A51" s="22"/>
      <c r="B51" s="124" t="s">
        <v>55</v>
      </c>
      <c r="C51" s="125"/>
      <c r="D51" s="126"/>
      <c r="E51" s="37"/>
      <c r="F51" s="25">
        <v>2310.33</v>
      </c>
    </row>
    <row r="52" spans="1:6" ht="14.25">
      <c r="A52" s="22">
        <v>35</v>
      </c>
      <c r="B52" s="40" t="s">
        <v>48</v>
      </c>
      <c r="C52" s="40" t="s">
        <v>49</v>
      </c>
      <c r="D52" s="40" t="s">
        <v>49</v>
      </c>
      <c r="E52" s="83">
        <v>121290000</v>
      </c>
      <c r="F52" s="84">
        <f>E52/F7</f>
        <v>52498.993650257755</v>
      </c>
    </row>
    <row r="53" spans="1:6" ht="24.75">
      <c r="A53" s="22">
        <v>36</v>
      </c>
      <c r="B53" s="40" t="s">
        <v>56</v>
      </c>
      <c r="C53" s="23" t="s">
        <v>7</v>
      </c>
      <c r="D53" s="23" t="s">
        <v>7</v>
      </c>
      <c r="E53" s="83">
        <v>65959999.99</v>
      </c>
      <c r="F53" s="84">
        <f>E53/F7</f>
        <v>28550.033973501624</v>
      </c>
    </row>
    <row r="54" spans="1:6" ht="18.75" customHeight="1">
      <c r="A54" s="90"/>
      <c r="B54" s="103"/>
      <c r="C54" s="127" t="s">
        <v>63</v>
      </c>
      <c r="D54" s="128"/>
      <c r="E54" s="102">
        <f>SUM(E52:E53)</f>
        <v>187249999.99</v>
      </c>
      <c r="F54" s="102">
        <f>SUM(F52:F53)</f>
        <v>81049.02762375938</v>
      </c>
    </row>
    <row r="55" spans="1:6" ht="17.25" customHeight="1">
      <c r="A55" s="22"/>
      <c r="B55" s="42"/>
      <c r="C55" s="43"/>
      <c r="D55" s="42"/>
      <c r="E55" s="74"/>
      <c r="F55" s="75"/>
    </row>
    <row r="56" spans="1:6" s="3" customFormat="1" ht="14.25">
      <c r="A56" s="41" t="s">
        <v>81</v>
      </c>
      <c r="B56" s="42"/>
      <c r="C56" s="42"/>
      <c r="D56" s="42"/>
      <c r="E56" s="44"/>
      <c r="F56" s="45"/>
    </row>
    <row r="57" spans="1:6" ht="25.5" customHeight="1">
      <c r="A57" s="22"/>
      <c r="B57" s="46" t="s">
        <v>26</v>
      </c>
      <c r="C57" s="47"/>
      <c r="D57" s="47"/>
      <c r="E57" s="48"/>
      <c r="F57" s="49"/>
    </row>
    <row r="58" spans="1:6" ht="39">
      <c r="A58" s="22"/>
      <c r="B58" s="50" t="s">
        <v>1</v>
      </c>
      <c r="C58" s="51" t="s">
        <v>2</v>
      </c>
      <c r="D58" s="50" t="s">
        <v>3</v>
      </c>
      <c r="E58" s="52" t="s">
        <v>4</v>
      </c>
      <c r="F58" s="53" t="s">
        <v>5</v>
      </c>
    </row>
    <row r="59" spans="1:6" ht="21" customHeight="1">
      <c r="A59" s="22"/>
      <c r="B59" s="28"/>
      <c r="C59" s="41"/>
      <c r="D59" s="28"/>
      <c r="E59" s="54"/>
      <c r="F59" s="76">
        <v>2310.33</v>
      </c>
    </row>
    <row r="60" spans="1:6" ht="37.5">
      <c r="A60" s="55">
        <v>37</v>
      </c>
      <c r="B60" s="23" t="s">
        <v>27</v>
      </c>
      <c r="C60" s="22" t="s">
        <v>31</v>
      </c>
      <c r="D60" s="22" t="s">
        <v>31</v>
      </c>
      <c r="E60" s="79">
        <v>142450784</v>
      </c>
      <c r="F60" s="85">
        <f>E60/F59</f>
        <v>61658.197746642254</v>
      </c>
    </row>
    <row r="61" spans="1:6" ht="37.5">
      <c r="A61" s="55">
        <v>38</v>
      </c>
      <c r="B61" s="23" t="s">
        <v>28</v>
      </c>
      <c r="C61" s="22" t="s">
        <v>31</v>
      </c>
      <c r="D61" s="22" t="s">
        <v>31</v>
      </c>
      <c r="E61" s="77">
        <v>146936429.5</v>
      </c>
      <c r="F61" s="85">
        <f>E61/F59</f>
        <v>63599.758259642564</v>
      </c>
    </row>
    <row r="62" spans="1:6" ht="37.5">
      <c r="A62" s="55">
        <v>39</v>
      </c>
      <c r="B62" s="23" t="s">
        <v>29</v>
      </c>
      <c r="C62" s="22" t="s">
        <v>31</v>
      </c>
      <c r="D62" s="22" t="s">
        <v>31</v>
      </c>
      <c r="E62" s="77">
        <v>240952399</v>
      </c>
      <c r="F62" s="85">
        <f>E62/F59</f>
        <v>104293.4987642458</v>
      </c>
    </row>
    <row r="63" spans="1:6" ht="37.5">
      <c r="A63" s="55">
        <v>40</v>
      </c>
      <c r="B63" s="23" t="s">
        <v>30</v>
      </c>
      <c r="C63" s="22" t="s">
        <v>31</v>
      </c>
      <c r="D63" s="22" t="s">
        <v>31</v>
      </c>
      <c r="E63" s="77">
        <v>141441216</v>
      </c>
      <c r="F63" s="85">
        <f>E63/F59</f>
        <v>61221.21774811391</v>
      </c>
    </row>
    <row r="64" spans="1:6" ht="21" customHeight="1">
      <c r="A64" s="90"/>
      <c r="B64" s="129" t="s">
        <v>64</v>
      </c>
      <c r="C64" s="130"/>
      <c r="D64" s="90"/>
      <c r="E64" s="104">
        <f>SUM(E60:E63)</f>
        <v>671780828.5</v>
      </c>
      <c r="F64" s="105">
        <f>E64/F59</f>
        <v>290772.67251864454</v>
      </c>
    </row>
    <row r="65" spans="1:6" ht="16.5" customHeight="1">
      <c r="A65" s="34"/>
      <c r="B65" s="57"/>
      <c r="C65" s="57"/>
      <c r="D65" s="22"/>
      <c r="E65" s="56"/>
      <c r="F65" s="38"/>
    </row>
    <row r="66" spans="1:6" s="3" customFormat="1" ht="20.25" customHeight="1">
      <c r="A66" s="58" t="s">
        <v>52</v>
      </c>
      <c r="B66" s="59"/>
      <c r="C66" s="59"/>
      <c r="D66" s="41"/>
      <c r="E66" s="60"/>
      <c r="F66" s="76"/>
    </row>
    <row r="67" spans="1:6" ht="39">
      <c r="A67" s="22"/>
      <c r="B67" s="28" t="s">
        <v>1</v>
      </c>
      <c r="C67" s="41" t="s">
        <v>2</v>
      </c>
      <c r="D67" s="28" t="s">
        <v>3</v>
      </c>
      <c r="E67" s="54" t="s">
        <v>4</v>
      </c>
      <c r="F67" s="21" t="s">
        <v>5</v>
      </c>
    </row>
    <row r="68" spans="1:6" ht="14.25">
      <c r="A68" s="22"/>
      <c r="B68" s="28"/>
      <c r="C68" s="41"/>
      <c r="D68" s="28"/>
      <c r="E68" s="54"/>
      <c r="F68" s="33">
        <v>2310.33</v>
      </c>
    </row>
    <row r="69" spans="1:6" ht="27" customHeight="1">
      <c r="A69" s="55">
        <v>41</v>
      </c>
      <c r="B69" s="22" t="s">
        <v>32</v>
      </c>
      <c r="C69" s="61" t="s">
        <v>36</v>
      </c>
      <c r="D69" s="61" t="s">
        <v>36</v>
      </c>
      <c r="E69" s="77">
        <v>98476080</v>
      </c>
      <c r="F69" s="85">
        <f>E69/F68</f>
        <v>42624.24848398281</v>
      </c>
    </row>
    <row r="70" spans="1:6" ht="27" customHeight="1">
      <c r="A70" s="55">
        <v>42</v>
      </c>
      <c r="B70" s="22" t="s">
        <v>33</v>
      </c>
      <c r="C70" s="61" t="s">
        <v>37</v>
      </c>
      <c r="D70" s="61" t="s">
        <v>37</v>
      </c>
      <c r="E70" s="77">
        <v>206922803.9</v>
      </c>
      <c r="F70" s="85">
        <f>E70/F68</f>
        <v>89564.17650292383</v>
      </c>
    </row>
    <row r="71" spans="1:6" ht="27" customHeight="1">
      <c r="A71" s="55">
        <v>43</v>
      </c>
      <c r="B71" s="22" t="s">
        <v>34</v>
      </c>
      <c r="C71" s="61" t="s">
        <v>38</v>
      </c>
      <c r="D71" s="61" t="s">
        <v>38</v>
      </c>
      <c r="E71" s="83">
        <v>31152000</v>
      </c>
      <c r="F71" s="85">
        <f>E71/F68</f>
        <v>13483.788030281388</v>
      </c>
    </row>
    <row r="72" spans="1:6" ht="27" customHeight="1">
      <c r="A72" s="55">
        <v>44</v>
      </c>
      <c r="B72" s="22" t="s">
        <v>35</v>
      </c>
      <c r="C72" s="61" t="s">
        <v>39</v>
      </c>
      <c r="D72" s="61" t="s">
        <v>39</v>
      </c>
      <c r="E72" s="83">
        <v>346359964</v>
      </c>
      <c r="F72" s="85">
        <f>E72/F68</f>
        <v>149917.961503335</v>
      </c>
    </row>
    <row r="73" spans="1:6" ht="21" customHeight="1">
      <c r="A73" s="106"/>
      <c r="B73" s="107" t="s">
        <v>40</v>
      </c>
      <c r="C73" s="108"/>
      <c r="D73" s="109"/>
      <c r="E73" s="104">
        <f>SUM(E69:E72)</f>
        <v>682910847.9</v>
      </c>
      <c r="F73" s="104">
        <f>SUM(F69:F72)</f>
        <v>295590.17452052305</v>
      </c>
    </row>
    <row r="74" spans="1:6" ht="26.25" customHeight="1">
      <c r="A74" s="22"/>
      <c r="B74" s="131" t="s">
        <v>23</v>
      </c>
      <c r="C74" s="132"/>
      <c r="D74" s="133"/>
      <c r="E74" s="82">
        <f>E73+E64+E54+E49+E35+E26+E15</f>
        <v>3401872669.13</v>
      </c>
      <c r="F74" s="82">
        <f>F73+F64+F54+F49+F35+F26+F15</f>
        <v>1472461.799452892</v>
      </c>
    </row>
    <row r="75" spans="1:6" ht="18" customHeight="1">
      <c r="A75" s="22"/>
      <c r="B75" s="39"/>
      <c r="C75" s="62"/>
      <c r="D75" s="63"/>
      <c r="E75" s="88"/>
      <c r="F75" s="89"/>
    </row>
    <row r="76" spans="1:6" ht="21.75" customHeight="1">
      <c r="A76" s="41" t="s">
        <v>89</v>
      </c>
      <c r="B76" s="39"/>
      <c r="C76" s="62"/>
      <c r="D76" s="63"/>
      <c r="E76" s="64"/>
      <c r="F76" s="25">
        <v>2310.33</v>
      </c>
    </row>
    <row r="77" spans="1:6" ht="14.25">
      <c r="A77" s="55">
        <v>45</v>
      </c>
      <c r="B77" s="65" t="s">
        <v>65</v>
      </c>
      <c r="C77" s="66" t="s">
        <v>84</v>
      </c>
      <c r="D77" s="67" t="s">
        <v>68</v>
      </c>
      <c r="E77" s="83">
        <f>4617000</f>
        <v>4617000</v>
      </c>
      <c r="F77" s="87">
        <f>E77/F76</f>
        <v>1998.4158107283376</v>
      </c>
    </row>
    <row r="78" spans="1:6" ht="14.25">
      <c r="A78" s="55">
        <v>46</v>
      </c>
      <c r="B78" s="65" t="s">
        <v>65</v>
      </c>
      <c r="C78" s="66" t="s">
        <v>66</v>
      </c>
      <c r="D78" s="67" t="s">
        <v>67</v>
      </c>
      <c r="E78" s="83">
        <v>4617000</v>
      </c>
      <c r="F78" s="87">
        <f>E78/F76</f>
        <v>1998.4158107283376</v>
      </c>
    </row>
    <row r="79" spans="1:6" ht="14.25">
      <c r="A79" s="55">
        <v>47</v>
      </c>
      <c r="B79" s="65" t="s">
        <v>65</v>
      </c>
      <c r="C79" s="66" t="s">
        <v>70</v>
      </c>
      <c r="D79" s="67" t="s">
        <v>69</v>
      </c>
      <c r="E79" s="83">
        <v>4617930</v>
      </c>
      <c r="F79" s="87">
        <f>E79/F76</f>
        <v>1998.8183506252353</v>
      </c>
    </row>
    <row r="80" spans="1:6" ht="24.75">
      <c r="A80" s="55">
        <v>48</v>
      </c>
      <c r="B80" s="68" t="s">
        <v>72</v>
      </c>
      <c r="C80" s="69" t="s">
        <v>85</v>
      </c>
      <c r="D80" s="67" t="s">
        <v>71</v>
      </c>
      <c r="E80" s="83">
        <f>4617930</f>
        <v>4617930</v>
      </c>
      <c r="F80" s="87">
        <f>E80/F76</f>
        <v>1998.8183506252353</v>
      </c>
    </row>
    <row r="81" spans="1:6" ht="24.75">
      <c r="A81" s="55">
        <v>49</v>
      </c>
      <c r="B81" s="68" t="s">
        <v>72</v>
      </c>
      <c r="C81" s="69" t="s">
        <v>86</v>
      </c>
      <c r="D81" s="67" t="s">
        <v>71</v>
      </c>
      <c r="E81" s="83">
        <f>1600000</f>
        <v>1600000</v>
      </c>
      <c r="F81" s="87">
        <f>E81/F76</f>
        <v>692.5417581038207</v>
      </c>
    </row>
    <row r="82" spans="1:6" ht="24.75">
      <c r="A82" s="55">
        <v>50</v>
      </c>
      <c r="B82" s="68" t="s">
        <v>72</v>
      </c>
      <c r="C82" s="69" t="s">
        <v>87</v>
      </c>
      <c r="D82" s="67" t="s">
        <v>71</v>
      </c>
      <c r="E82" s="83">
        <v>3773700</v>
      </c>
      <c r="F82" s="87">
        <f>E82/F76</f>
        <v>1633.4030203477425</v>
      </c>
    </row>
    <row r="83" spans="1:6" ht="14.25">
      <c r="A83" s="55">
        <v>51</v>
      </c>
      <c r="B83" s="65" t="s">
        <v>65</v>
      </c>
      <c r="C83" s="66" t="s">
        <v>88</v>
      </c>
      <c r="D83" s="67" t="s">
        <v>68</v>
      </c>
      <c r="E83" s="83">
        <v>5000000</v>
      </c>
      <c r="F83" s="87">
        <f>E83/F76</f>
        <v>2164.19299407444</v>
      </c>
    </row>
    <row r="84" spans="1:6" ht="14.25">
      <c r="A84" s="55"/>
      <c r="B84" s="58" t="s">
        <v>40</v>
      </c>
      <c r="C84" s="59"/>
      <c r="D84" s="70"/>
      <c r="E84" s="86">
        <f>SUM(E77:E83)</f>
        <v>28843560</v>
      </c>
      <c r="F84" s="86">
        <f>SUM(F77:F83)</f>
        <v>12484.606095233148</v>
      </c>
    </row>
    <row r="85" spans="1:6" ht="14.25">
      <c r="A85" s="116" t="s">
        <v>53</v>
      </c>
      <c r="B85" s="114"/>
      <c r="C85" s="59"/>
      <c r="D85" s="70"/>
      <c r="E85" s="86"/>
      <c r="F85" s="86"/>
    </row>
    <row r="86" spans="1:6" ht="49.5">
      <c r="A86" s="55">
        <v>52</v>
      </c>
      <c r="B86" s="23" t="s">
        <v>83</v>
      </c>
      <c r="C86" s="23" t="s">
        <v>76</v>
      </c>
      <c r="D86" s="23" t="s">
        <v>76</v>
      </c>
      <c r="E86" s="115">
        <v>37887397.30000019</v>
      </c>
      <c r="F86" s="22">
        <v>12590.581129102735</v>
      </c>
    </row>
    <row r="87" spans="1:6" ht="21" customHeight="1" hidden="1" thickBot="1">
      <c r="A87" s="110"/>
      <c r="B87" s="110"/>
      <c r="C87" s="111" t="s">
        <v>82</v>
      </c>
      <c r="D87" s="110"/>
      <c r="E87" s="112">
        <f>E74+E84+E86</f>
        <v>3468603626.4300003</v>
      </c>
      <c r="F87" s="113">
        <f>E87/2310.33</f>
        <v>1501345.5335082002</v>
      </c>
    </row>
    <row r="89" ht="14.25">
      <c r="E89" s="117"/>
    </row>
  </sheetData>
  <sheetProtection/>
  <mergeCells count="6">
    <mergeCell ref="B27:E27"/>
    <mergeCell ref="B37:D37"/>
    <mergeCell ref="B51:D51"/>
    <mergeCell ref="C54:D54"/>
    <mergeCell ref="B64:C64"/>
    <mergeCell ref="B74:D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DYNA</cp:lastModifiedBy>
  <cp:lastPrinted>2022-08-04T12:03:01Z</cp:lastPrinted>
  <dcterms:created xsi:type="dcterms:W3CDTF">2022-03-02T10:22:26Z</dcterms:created>
  <dcterms:modified xsi:type="dcterms:W3CDTF">2023-02-16T10:56:17Z</dcterms:modified>
  <cp:category/>
  <cp:version/>
  <cp:contentType/>
  <cp:contentStatus/>
</cp:coreProperties>
</file>